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3485" windowHeight="8565" activeTab="0"/>
  </bookViews>
  <sheets>
    <sheet name="OFFSET" sheetId="1" r:id="rId1"/>
  </sheets>
  <definedNames>
    <definedName name="_xlnm.Print_Area" localSheetId="0">'OFFSET'!$A$1:$J$39</definedName>
  </definedNames>
  <calcPr fullCalcOnLoad="1"/>
</workbook>
</file>

<file path=xl/sharedStrings.xml><?xml version="1.0" encoding="utf-8"?>
<sst xmlns="http://schemas.openxmlformats.org/spreadsheetml/2006/main" count="18" uniqueCount="14">
  <si>
    <t>予算</t>
  </si>
  <si>
    <t>当月累計</t>
  </si>
  <si>
    <t>予比</t>
  </si>
  <si>
    <t>前比</t>
  </si>
  <si>
    <t>実績</t>
  </si>
  <si>
    <t>予算差</t>
  </si>
  <si>
    <t>前年差</t>
  </si>
  <si>
    <t>前年</t>
  </si>
  <si>
    <t>日計</t>
  </si>
  <si>
    <t>曜</t>
  </si>
  <si>
    <t>日</t>
  </si>
  <si>
    <t>=IF(C9="","",ROW(C9))</t>
  </si>
  <si>
    <t>=H14-OFFSET(I4,MAX(K5:K35)-4,0,1,1)</t>
  </si>
  <si>
    <t>●OFFSET関数で相対位置を求める。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</si>
</sst>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;&quot;▲ &quot;#,##0"/>
    <numFmt numFmtId="178" formatCode="0000"/>
    <numFmt numFmtId="179" formatCode="00"/>
    <numFmt numFmtId="180" formatCode="0.0%"/>
    <numFmt numFmtId="181" formatCode="000"/>
    <numFmt numFmtId="182" formatCode="0.0&quot;%&quot;"/>
    <numFmt numFmtId="183" formatCode="#,##0.000"/>
    <numFmt numFmtId="184" formatCode="#,##0_ "/>
    <numFmt numFmtId="185" formatCode="0_ 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\(aaaa\)"/>
    <numFmt numFmtId="193" formatCode="aaaa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3"/>
    </font>
    <font>
      <b/>
      <sz val="10"/>
      <name val="明朝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明朝"/>
      <family val="3"/>
    </font>
    <font>
      <sz val="10"/>
      <name val="Arial Unicode MS"/>
      <family val="2"/>
    </font>
    <font>
      <sz val="10"/>
      <color indexed="12"/>
      <name val="明朝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1" applyFont="1" applyProtection="1">
      <alignment/>
      <protection/>
    </xf>
    <xf numFmtId="176" fontId="5" fillId="0" borderId="0" xfId="21" applyNumberFormat="1" applyFont="1" applyProtection="1">
      <alignment/>
      <protection/>
    </xf>
    <xf numFmtId="0" fontId="6" fillId="0" borderId="0" xfId="21" applyFont="1" applyProtection="1">
      <alignment/>
      <protection/>
    </xf>
    <xf numFmtId="180" fontId="5" fillId="0" borderId="0" xfId="21" applyNumberFormat="1" applyFont="1" applyProtection="1">
      <alignment/>
      <protection/>
    </xf>
    <xf numFmtId="0" fontId="5" fillId="0" borderId="0" xfId="21" applyFont="1" applyFill="1" applyProtection="1">
      <alignment/>
      <protection/>
    </xf>
    <xf numFmtId="180" fontId="5" fillId="0" borderId="0" xfId="21" applyNumberFormat="1" applyFont="1" applyFill="1" applyProtection="1">
      <alignment/>
      <protection/>
    </xf>
    <xf numFmtId="180" fontId="5" fillId="0" borderId="1" xfId="21" applyNumberFormat="1" applyFont="1" applyFill="1" applyBorder="1" applyProtection="1">
      <alignment/>
      <protection/>
    </xf>
    <xf numFmtId="3" fontId="5" fillId="0" borderId="2" xfId="21" applyNumberFormat="1" applyFont="1" applyFill="1" applyBorder="1" applyProtection="1">
      <alignment/>
      <protection/>
    </xf>
    <xf numFmtId="3" fontId="5" fillId="0" borderId="3" xfId="21" applyNumberFormat="1" applyFont="1" applyFill="1" applyBorder="1" applyProtection="1">
      <alignment/>
      <protection/>
    </xf>
    <xf numFmtId="3" fontId="5" fillId="0" borderId="4" xfId="21" applyNumberFormat="1" applyFont="1" applyFill="1" applyBorder="1" applyProtection="1">
      <alignment/>
      <protection/>
    </xf>
    <xf numFmtId="176" fontId="5" fillId="0" borderId="0" xfId="21" applyNumberFormat="1" applyFont="1" applyFill="1" applyProtection="1">
      <alignment/>
      <protection/>
    </xf>
    <xf numFmtId="0" fontId="6" fillId="0" borderId="0" xfId="21" applyFont="1" applyFill="1" applyProtection="1">
      <alignment/>
      <protection/>
    </xf>
    <xf numFmtId="3" fontId="6" fillId="0" borderId="5" xfId="21" applyNumberFormat="1" applyFont="1" applyFill="1" applyBorder="1" applyProtection="1">
      <alignment/>
      <protection/>
    </xf>
    <xf numFmtId="3" fontId="5" fillId="0" borderId="6" xfId="21" applyNumberFormat="1" applyFont="1" applyFill="1" applyBorder="1" applyProtection="1">
      <alignment/>
      <protection/>
    </xf>
    <xf numFmtId="3" fontId="6" fillId="0" borderId="7" xfId="21" applyNumberFormat="1" applyFont="1" applyFill="1" applyBorder="1" applyProtection="1">
      <alignment/>
      <protection/>
    </xf>
    <xf numFmtId="3" fontId="5" fillId="0" borderId="8" xfId="21" applyNumberFormat="1" applyFont="1" applyFill="1" applyBorder="1" applyProtection="1">
      <alignment/>
      <protection/>
    </xf>
    <xf numFmtId="3" fontId="6" fillId="0" borderId="0" xfId="21" applyNumberFormat="1" applyFont="1" applyProtection="1">
      <alignment/>
      <protection/>
    </xf>
    <xf numFmtId="49" fontId="9" fillId="0" borderId="0" xfId="21" applyNumberFormat="1" applyFont="1" applyAlignment="1" applyProtection="1">
      <alignment horizontal="center"/>
      <protection/>
    </xf>
    <xf numFmtId="0" fontId="5" fillId="0" borderId="9" xfId="21" applyFont="1" applyFill="1" applyBorder="1" applyAlignment="1" applyProtection="1">
      <alignment horizontal="centerContinuous"/>
      <protection/>
    </xf>
    <xf numFmtId="0" fontId="6" fillId="0" borderId="10" xfId="21" applyFont="1" applyFill="1" applyBorder="1" applyAlignment="1" applyProtection="1">
      <alignment horizontal="centerContinuous"/>
      <protection/>
    </xf>
    <xf numFmtId="176" fontId="5" fillId="0" borderId="11" xfId="21" applyNumberFormat="1" applyFont="1" applyFill="1" applyBorder="1" applyAlignment="1" applyProtection="1">
      <alignment horizontal="centerContinuous"/>
      <protection/>
    </xf>
    <xf numFmtId="0" fontId="5" fillId="0" borderId="12" xfId="21" applyFont="1" applyFill="1" applyBorder="1" applyAlignment="1" applyProtection="1">
      <alignment horizontal="center"/>
      <protection/>
    </xf>
    <xf numFmtId="180" fontId="5" fillId="0" borderId="13" xfId="21" applyNumberFormat="1" applyFont="1" applyFill="1" applyBorder="1" applyAlignment="1" applyProtection="1">
      <alignment horizontal="center"/>
      <protection/>
    </xf>
    <xf numFmtId="0" fontId="5" fillId="0" borderId="14" xfId="21" applyFont="1" applyFill="1" applyBorder="1" applyAlignment="1" applyProtection="1">
      <alignment horizontal="center"/>
      <protection/>
    </xf>
    <xf numFmtId="0" fontId="6" fillId="0" borderId="15" xfId="21" applyFont="1" applyFill="1" applyBorder="1" applyAlignment="1" applyProtection="1">
      <alignment horizontal="center"/>
      <protection/>
    </xf>
    <xf numFmtId="0" fontId="5" fillId="0" borderId="16" xfId="21" applyFont="1" applyFill="1" applyBorder="1" applyAlignment="1" applyProtection="1">
      <alignment horizontal="center"/>
      <protection/>
    </xf>
    <xf numFmtId="0" fontId="6" fillId="0" borderId="17" xfId="21" applyFont="1" applyFill="1" applyBorder="1" applyAlignment="1" applyProtection="1">
      <alignment horizontal="center"/>
      <protection/>
    </xf>
    <xf numFmtId="180" fontId="5" fillId="0" borderId="18" xfId="21" applyNumberFormat="1" applyFont="1" applyFill="1" applyBorder="1" applyAlignment="1" applyProtection="1">
      <alignment horizontal="center"/>
      <protection/>
    </xf>
    <xf numFmtId="3" fontId="6" fillId="0" borderId="19" xfId="21" applyNumberFormat="1" applyFont="1" applyFill="1" applyBorder="1" applyAlignment="1" applyProtection="1">
      <alignment horizontal="center"/>
      <protection/>
    </xf>
    <xf numFmtId="180" fontId="5" fillId="0" borderId="20" xfId="21" applyNumberFormat="1" applyFont="1" applyFill="1" applyBorder="1" applyProtection="1">
      <alignment/>
      <protection/>
    </xf>
    <xf numFmtId="38" fontId="6" fillId="0" borderId="17" xfId="17" applyFont="1" applyFill="1" applyBorder="1" applyAlignment="1" applyProtection="1">
      <alignment horizontal="center"/>
      <protection/>
    </xf>
    <xf numFmtId="0" fontId="5" fillId="0" borderId="0" xfId="21" applyFont="1" applyFill="1" applyAlignment="1" applyProtection="1">
      <alignment horizontal="center"/>
      <protection/>
    </xf>
    <xf numFmtId="176" fontId="5" fillId="0" borderId="0" xfId="21" applyNumberFormat="1" applyFont="1" applyFill="1" applyAlignment="1" applyProtection="1">
      <alignment horizontal="center"/>
      <protection/>
    </xf>
    <xf numFmtId="3" fontId="5" fillId="0" borderId="0" xfId="21" applyNumberFormat="1" applyFont="1" applyFill="1" applyProtection="1">
      <alignment/>
      <protection/>
    </xf>
    <xf numFmtId="0" fontId="5" fillId="0" borderId="21" xfId="21" applyFont="1" applyBorder="1" applyAlignment="1" applyProtection="1">
      <alignment horizontal="center"/>
      <protection/>
    </xf>
    <xf numFmtId="176" fontId="5" fillId="0" borderId="22" xfId="21" applyNumberFormat="1" applyFont="1" applyBorder="1" applyAlignment="1" applyProtection="1">
      <alignment horizontal="center"/>
      <protection/>
    </xf>
    <xf numFmtId="3" fontId="5" fillId="2" borderId="23" xfId="21" applyNumberFormat="1" applyFont="1" applyFill="1" applyBorder="1" applyProtection="1">
      <alignment/>
      <protection/>
    </xf>
    <xf numFmtId="3" fontId="5" fillId="0" borderId="0" xfId="21" applyNumberFormat="1" applyFont="1" applyProtection="1">
      <alignment/>
      <protection/>
    </xf>
    <xf numFmtId="0" fontId="10" fillId="0" borderId="0" xfId="0" applyFont="1" applyAlignment="1">
      <alignment/>
    </xf>
    <xf numFmtId="0" fontId="11" fillId="0" borderId="0" xfId="21" applyFont="1" applyProtection="1" quotePrefix="1">
      <alignment/>
      <protection/>
    </xf>
    <xf numFmtId="3" fontId="12" fillId="0" borderId="0" xfId="0" applyNumberFormat="1" applyFont="1" applyAlignment="1" quotePrefix="1">
      <alignment/>
    </xf>
    <xf numFmtId="14" fontId="5" fillId="0" borderId="24" xfId="21" applyNumberFormat="1" applyFont="1" applyFill="1" applyBorder="1" applyProtection="1">
      <alignment/>
      <protection/>
    </xf>
    <xf numFmtId="193" fontId="5" fillId="0" borderId="24" xfId="21" applyNumberFormat="1" applyFont="1" applyFill="1" applyBorder="1" applyProtection="1">
      <alignment/>
      <protection/>
    </xf>
    <xf numFmtId="0" fontId="5" fillId="0" borderId="25" xfId="2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5" fillId="0" borderId="27" xfId="21" applyFont="1" applyFill="1" applyBorder="1" applyAlignment="1" applyProtection="1">
      <alignment horizontal="center" vertical="center" textRotation="255"/>
      <protection/>
    </xf>
    <xf numFmtId="0" fontId="5" fillId="0" borderId="17" xfId="21" applyFont="1" applyFill="1" applyBorder="1" applyAlignment="1" applyProtection="1">
      <alignment horizontal="center" vertical="center" textRotation="255"/>
      <protection/>
    </xf>
    <xf numFmtId="0" fontId="5" fillId="0" borderId="28" xfId="21" applyFont="1" applyFill="1" applyBorder="1" applyAlignment="1" applyProtection="1">
      <alignment horizontal="center" vertical="center" textRotation="255"/>
      <protection/>
    </xf>
    <xf numFmtId="0" fontId="5" fillId="0" borderId="14" xfId="21" applyFont="1" applyFill="1" applyBorder="1" applyAlignment="1" applyProtection="1">
      <alignment horizontal="center" vertical="center" textRotation="255"/>
      <protection/>
    </xf>
    <xf numFmtId="0" fontId="6" fillId="0" borderId="29" xfId="21" applyFont="1" applyFill="1" applyBorder="1" applyAlignment="1" applyProtection="1">
      <alignment horizontal="center"/>
      <protection/>
    </xf>
    <xf numFmtId="0" fontId="6" fillId="0" borderId="30" xfId="2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SP" xfId="21"/>
    <cellStyle name="Followed Hyperlink" xfId="22"/>
  </cellStyles>
  <dxfs count="2"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10</xdr:col>
      <xdr:colOff>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4000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予算値の前年比　（合計）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10</xdr:col>
      <xdr:colOff>0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33950" y="4000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予算値の前年比　（扱い込み純Ｐ）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22</xdr:row>
      <xdr:rowOff>47625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609725"/>
          <a:ext cx="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入力不要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10</xdr:col>
      <xdr:colOff>0</xdr:colOff>
      <xdr:row>4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4933950" y="4000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日割り上　　前年</a:t>
          </a:r>
        </a:p>
      </xdr:txBody>
    </xdr:sp>
    <xdr:clientData/>
  </xdr:twoCellAnchor>
  <xdr:twoCellAnchor>
    <xdr:from>
      <xdr:col>13</xdr:col>
      <xdr:colOff>28575</xdr:colOff>
      <xdr:row>6</xdr:row>
      <xdr:rowOff>104775</xdr:rowOff>
    </xdr:from>
    <xdr:to>
      <xdr:col>14</xdr:col>
      <xdr:colOff>676275</xdr:colOff>
      <xdr:row>10</xdr:row>
      <xdr:rowOff>38100</xdr:rowOff>
    </xdr:to>
    <xdr:sp>
      <xdr:nvSpPr>
        <xdr:cNvPr id="14" name="AutoShape 25"/>
        <xdr:cNvSpPr>
          <a:spLocks/>
        </xdr:cNvSpPr>
      </xdr:nvSpPr>
      <xdr:spPr>
        <a:xfrm>
          <a:off x="6534150" y="1247775"/>
          <a:ext cx="1333500" cy="695325"/>
        </a:xfrm>
        <a:prstGeom prst="borderCallout2">
          <a:avLst>
            <a:gd name="adj1" fmla="val -106430"/>
            <a:gd name="adj2" fmla="val -111643"/>
            <a:gd name="adj3" fmla="val -84287"/>
            <a:gd name="adj4" fmla="val -33560"/>
            <a:gd name="adj5" fmla="val -55712"/>
            <a:gd name="adj6" fmla="val -33560"/>
            <a:gd name="adj7" fmla="val -106430"/>
            <a:gd name="adj8" fmla="val -11164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行数の最大値からOFFSET関数を使用して相対位置を出している。</a:t>
          </a:r>
        </a:p>
      </xdr:txBody>
    </xdr:sp>
    <xdr:clientData/>
  </xdr:twoCellAnchor>
  <xdr:twoCellAnchor>
    <xdr:from>
      <xdr:col>12</xdr:col>
      <xdr:colOff>333375</xdr:colOff>
      <xdr:row>10</xdr:row>
      <xdr:rowOff>114300</xdr:rowOff>
    </xdr:from>
    <xdr:to>
      <xdr:col>14</xdr:col>
      <xdr:colOff>295275</xdr:colOff>
      <xdr:row>13</xdr:row>
      <xdr:rowOff>47625</xdr:rowOff>
    </xdr:to>
    <xdr:sp>
      <xdr:nvSpPr>
        <xdr:cNvPr id="15" name="AutoShape 26"/>
        <xdr:cNvSpPr>
          <a:spLocks/>
        </xdr:cNvSpPr>
      </xdr:nvSpPr>
      <xdr:spPr>
        <a:xfrm>
          <a:off x="6153150" y="2019300"/>
          <a:ext cx="1333500" cy="504825"/>
        </a:xfrm>
        <a:prstGeom prst="borderCallout2">
          <a:avLst>
            <a:gd name="adj1" fmla="val -131430"/>
            <a:gd name="adj2" fmla="val -116037"/>
            <a:gd name="adj3" fmla="val -98569"/>
            <a:gd name="adj4" fmla="val -27356"/>
            <a:gd name="adj5" fmla="val -55712"/>
            <a:gd name="adj6" fmla="val -27356"/>
            <a:gd name="adj7" fmla="val -90000"/>
            <a:gd name="adj8" fmla="val -47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ROW関数で行数を求めている。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N15" sqref="N15"/>
    </sheetView>
  </sheetViews>
  <sheetFormatPr defaultColWidth="9.00390625" defaultRowHeight="15" customHeight="1"/>
  <cols>
    <col min="1" max="1" width="10.50390625" style="1" customWidth="1"/>
    <col min="2" max="2" width="3.125" style="1" bestFit="1" customWidth="1"/>
    <col min="3" max="3" width="6.25390625" style="3" bestFit="1" customWidth="1"/>
    <col min="4" max="4" width="5.375" style="1" bestFit="1" customWidth="1"/>
    <col min="5" max="5" width="7.50390625" style="4" customWidth="1"/>
    <col min="6" max="6" width="5.375" style="1" bestFit="1" customWidth="1"/>
    <col min="7" max="7" width="6.875" style="4" bestFit="1" customWidth="1"/>
    <col min="8" max="8" width="7.25390625" style="3" bestFit="1" customWidth="1"/>
    <col min="9" max="9" width="6.25390625" style="1" bestFit="1" customWidth="1"/>
    <col min="10" max="10" width="6.25390625" style="2" bestFit="1" customWidth="1"/>
    <col min="11" max="11" width="2.625" style="1" customWidth="1"/>
    <col min="12" max="16384" width="9.00390625" style="1" customWidth="1"/>
  </cols>
  <sheetData>
    <row r="1" ht="15" customHeight="1">
      <c r="C1" s="3" t="s">
        <v>13</v>
      </c>
    </row>
    <row r="3" spans="1:13" ht="15" customHeight="1">
      <c r="A3" s="47" t="s">
        <v>10</v>
      </c>
      <c r="B3" s="49" t="s">
        <v>9</v>
      </c>
      <c r="C3" s="44" t="s">
        <v>8</v>
      </c>
      <c r="D3" s="45"/>
      <c r="E3" s="45"/>
      <c r="F3" s="45"/>
      <c r="G3" s="46"/>
      <c r="H3" s="20" t="s">
        <v>1</v>
      </c>
      <c r="I3" s="19"/>
      <c r="J3" s="21"/>
      <c r="L3" s="51" t="s">
        <v>1</v>
      </c>
      <c r="M3" s="52"/>
    </row>
    <row r="4" spans="1:13" ht="15" customHeight="1">
      <c r="A4" s="48"/>
      <c r="B4" s="50"/>
      <c r="C4" s="27" t="s">
        <v>4</v>
      </c>
      <c r="D4" s="22" t="s">
        <v>0</v>
      </c>
      <c r="E4" s="23" t="s">
        <v>2</v>
      </c>
      <c r="F4" s="24" t="s">
        <v>7</v>
      </c>
      <c r="G4" s="28" t="s">
        <v>3</v>
      </c>
      <c r="H4" s="25" t="s">
        <v>4</v>
      </c>
      <c r="I4" s="22" t="s">
        <v>0</v>
      </c>
      <c r="J4" s="26" t="s">
        <v>7</v>
      </c>
      <c r="L4" s="35" t="s">
        <v>5</v>
      </c>
      <c r="M4" s="36" t="s">
        <v>6</v>
      </c>
    </row>
    <row r="5" spans="1:13" ht="15" customHeight="1">
      <c r="A5" s="42">
        <v>37845</v>
      </c>
      <c r="B5" s="42" t="str">
        <f>CHOOSE(WEEKDAY(A5),"日","月","火","水","木","金","土")</f>
        <v>火</v>
      </c>
      <c r="C5" s="29">
        <v>1250</v>
      </c>
      <c r="D5" s="8">
        <v>1300</v>
      </c>
      <c r="E5" s="7">
        <f>IF(C5="","",C5/D5)</f>
        <v>0.9615384615384616</v>
      </c>
      <c r="F5" s="9">
        <v>1250</v>
      </c>
      <c r="G5" s="30">
        <f>IF(C5="","",C5/F5)</f>
        <v>1</v>
      </c>
      <c r="H5" s="13">
        <f>$C$5</f>
        <v>1250</v>
      </c>
      <c r="I5" s="8">
        <f>D5</f>
        <v>1300</v>
      </c>
      <c r="J5" s="10">
        <f>F5</f>
        <v>1250</v>
      </c>
      <c r="K5" s="39">
        <f>IF(C5="","",ROW(C5))</f>
        <v>5</v>
      </c>
      <c r="L5" s="37">
        <f ca="1">H14-OFFSET(I4,MAX(K5:K35)-4,0,1,1)</f>
        <v>821</v>
      </c>
      <c r="M5" s="37">
        <f ca="1">H11-OFFSET(J4,MAX(K5:K35)-4,0,1,1)</f>
        <v>495</v>
      </c>
    </row>
    <row r="6" spans="1:13" ht="15" customHeight="1">
      <c r="A6" s="42">
        <v>37846</v>
      </c>
      <c r="B6" s="42" t="str">
        <f aca="true" t="shared" si="0" ref="B6:B35">CHOOSE(WEEKDAY(A6),"日","月","火","水","木","金","土")</f>
        <v>水</v>
      </c>
      <c r="C6" s="29">
        <v>1350</v>
      </c>
      <c r="D6" s="8">
        <v>1400</v>
      </c>
      <c r="E6" s="7">
        <f aca="true" t="shared" si="1" ref="E6:E35">IF(C6="","",C6/D6)</f>
        <v>0.9642857142857143</v>
      </c>
      <c r="F6" s="9">
        <v>1500</v>
      </c>
      <c r="G6" s="30">
        <f aca="true" t="shared" si="2" ref="G6:G35">IF(C6="","",C6/F6)</f>
        <v>0.9</v>
      </c>
      <c r="H6" s="13">
        <f aca="true" t="shared" si="3" ref="H6:H35">H5+C6</f>
        <v>2600</v>
      </c>
      <c r="I6" s="8">
        <f aca="true" t="shared" si="4" ref="I6:I35">I5+D6</f>
        <v>2700</v>
      </c>
      <c r="J6" s="10">
        <f aca="true" t="shared" si="5" ref="J6:J35">J5+F6</f>
        <v>2750</v>
      </c>
      <c r="K6" s="39">
        <f aca="true" t="shared" si="6" ref="K6:K17">IF(C6="","",ROW(C6))</f>
        <v>6</v>
      </c>
      <c r="L6" s="41" t="s">
        <v>12</v>
      </c>
      <c r="M6"/>
    </row>
    <row r="7" spans="1:13" ht="15" customHeight="1">
      <c r="A7" s="42">
        <v>37847</v>
      </c>
      <c r="B7" s="42" t="str">
        <f t="shared" si="0"/>
        <v>木</v>
      </c>
      <c r="C7" s="29">
        <v>2230</v>
      </c>
      <c r="D7" s="8">
        <v>2500</v>
      </c>
      <c r="E7" s="7">
        <f t="shared" si="1"/>
        <v>0.892</v>
      </c>
      <c r="F7" s="9">
        <v>1052</v>
      </c>
      <c r="G7" s="30">
        <f t="shared" si="2"/>
        <v>2.1197718631178706</v>
      </c>
      <c r="H7" s="13">
        <f t="shared" si="3"/>
        <v>4830</v>
      </c>
      <c r="I7" s="8">
        <f t="shared" si="4"/>
        <v>5200</v>
      </c>
      <c r="J7" s="10">
        <f t="shared" si="5"/>
        <v>3802</v>
      </c>
      <c r="K7" s="39">
        <f t="shared" si="6"/>
        <v>7</v>
      </c>
      <c r="L7"/>
      <c r="M7"/>
    </row>
    <row r="8" spans="1:13" ht="15" customHeight="1">
      <c r="A8" s="42">
        <v>37848</v>
      </c>
      <c r="B8" s="42" t="str">
        <f t="shared" si="0"/>
        <v>金</v>
      </c>
      <c r="C8" s="29">
        <v>2690</v>
      </c>
      <c r="D8" s="8">
        <v>1000</v>
      </c>
      <c r="E8" s="7">
        <f t="shared" si="1"/>
        <v>2.69</v>
      </c>
      <c r="F8" s="9">
        <v>2579</v>
      </c>
      <c r="G8" s="30">
        <f t="shared" si="2"/>
        <v>1.0430399379604498</v>
      </c>
      <c r="H8" s="13">
        <f t="shared" si="3"/>
        <v>7520</v>
      </c>
      <c r="I8" s="8">
        <f t="shared" si="4"/>
        <v>6200</v>
      </c>
      <c r="J8" s="10">
        <f t="shared" si="5"/>
        <v>6381</v>
      </c>
      <c r="K8" s="39">
        <f t="shared" si="6"/>
        <v>8</v>
      </c>
      <c r="L8"/>
      <c r="M8"/>
    </row>
    <row r="9" spans="1:12" ht="15" customHeight="1">
      <c r="A9" s="42">
        <v>37849</v>
      </c>
      <c r="B9" s="42" t="str">
        <f t="shared" si="0"/>
        <v>土</v>
      </c>
      <c r="C9" s="29">
        <v>1356</v>
      </c>
      <c r="D9" s="8">
        <v>2200</v>
      </c>
      <c r="E9" s="7">
        <f t="shared" si="1"/>
        <v>0.6163636363636363</v>
      </c>
      <c r="F9" s="9">
        <v>2145</v>
      </c>
      <c r="G9" s="30">
        <f t="shared" si="2"/>
        <v>0.6321678321678321</v>
      </c>
      <c r="H9" s="13">
        <f t="shared" si="3"/>
        <v>8876</v>
      </c>
      <c r="I9" s="8">
        <f t="shared" si="4"/>
        <v>8400</v>
      </c>
      <c r="J9" s="10">
        <f t="shared" si="5"/>
        <v>8526</v>
      </c>
      <c r="K9" s="39">
        <f>IF(C9="","",ROW(C9))</f>
        <v>9</v>
      </c>
      <c r="L9" s="40" t="s">
        <v>11</v>
      </c>
    </row>
    <row r="10" spans="1:11" ht="15" customHeight="1">
      <c r="A10" s="42">
        <v>37850</v>
      </c>
      <c r="B10" s="42" t="str">
        <f t="shared" si="0"/>
        <v>日</v>
      </c>
      <c r="C10" s="29">
        <v>1645</v>
      </c>
      <c r="D10" s="8">
        <v>1300</v>
      </c>
      <c r="E10" s="7">
        <f t="shared" si="1"/>
        <v>1.2653846153846153</v>
      </c>
      <c r="F10" s="9">
        <v>1500</v>
      </c>
      <c r="G10" s="30">
        <f t="shared" si="2"/>
        <v>1.0966666666666667</v>
      </c>
      <c r="H10" s="13">
        <f t="shared" si="3"/>
        <v>10521</v>
      </c>
      <c r="I10" s="8">
        <f t="shared" si="4"/>
        <v>9700</v>
      </c>
      <c r="J10" s="10">
        <f t="shared" si="5"/>
        <v>10026</v>
      </c>
      <c r="K10" s="39">
        <f t="shared" si="6"/>
        <v>10</v>
      </c>
    </row>
    <row r="11" spans="1:14" ht="15" customHeight="1">
      <c r="A11" s="42">
        <v>37851</v>
      </c>
      <c r="B11" s="42" t="str">
        <f t="shared" si="0"/>
        <v>月</v>
      </c>
      <c r="C11" s="29"/>
      <c r="D11" s="8">
        <v>1400</v>
      </c>
      <c r="E11" s="7">
        <f t="shared" si="1"/>
      </c>
      <c r="F11" s="9">
        <v>1259</v>
      </c>
      <c r="G11" s="30">
        <f t="shared" si="2"/>
      </c>
      <c r="H11" s="13">
        <f t="shared" si="3"/>
        <v>10521</v>
      </c>
      <c r="I11" s="8">
        <f t="shared" si="4"/>
        <v>11100</v>
      </c>
      <c r="J11" s="10">
        <f t="shared" si="5"/>
        <v>11285</v>
      </c>
      <c r="K11" s="39">
        <f t="shared" si="6"/>
      </c>
      <c r="L11" s="5"/>
      <c r="M11" s="5"/>
      <c r="N11" s="5"/>
    </row>
    <row r="12" spans="1:14" ht="15" customHeight="1">
      <c r="A12" s="42">
        <v>37852</v>
      </c>
      <c r="B12" s="42" t="str">
        <f t="shared" si="0"/>
        <v>火</v>
      </c>
      <c r="C12" s="29"/>
      <c r="D12" s="8">
        <v>2500</v>
      </c>
      <c r="E12" s="7">
        <f t="shared" si="1"/>
      </c>
      <c r="F12" s="9">
        <v>1250</v>
      </c>
      <c r="G12" s="30">
        <f t="shared" si="2"/>
      </c>
      <c r="H12" s="13">
        <f t="shared" si="3"/>
        <v>10521</v>
      </c>
      <c r="I12" s="8">
        <f t="shared" si="4"/>
        <v>13600</v>
      </c>
      <c r="J12" s="10">
        <f t="shared" si="5"/>
        <v>12535</v>
      </c>
      <c r="K12" s="39">
        <f t="shared" si="6"/>
      </c>
      <c r="L12" s="5"/>
      <c r="M12" s="5"/>
      <c r="N12" s="5"/>
    </row>
    <row r="13" spans="1:14" ht="15" customHeight="1">
      <c r="A13" s="42">
        <v>37853</v>
      </c>
      <c r="B13" s="42" t="str">
        <f t="shared" si="0"/>
        <v>水</v>
      </c>
      <c r="C13" s="29"/>
      <c r="D13" s="8">
        <v>2200</v>
      </c>
      <c r="E13" s="7">
        <f t="shared" si="1"/>
      </c>
      <c r="F13" s="9">
        <v>1500</v>
      </c>
      <c r="G13" s="30">
        <f t="shared" si="2"/>
      </c>
      <c r="H13" s="13">
        <f t="shared" si="3"/>
        <v>10521</v>
      </c>
      <c r="I13" s="8">
        <f t="shared" si="4"/>
        <v>15800</v>
      </c>
      <c r="J13" s="10">
        <f t="shared" si="5"/>
        <v>14035</v>
      </c>
      <c r="K13" s="39">
        <f t="shared" si="6"/>
      </c>
      <c r="L13" s="5"/>
      <c r="M13" s="5"/>
      <c r="N13" s="5"/>
    </row>
    <row r="14" spans="1:14" ht="15" customHeight="1">
      <c r="A14" s="42">
        <v>37854</v>
      </c>
      <c r="B14" s="42" t="str">
        <f t="shared" si="0"/>
        <v>木</v>
      </c>
      <c r="C14" s="29"/>
      <c r="D14" s="8">
        <v>1300</v>
      </c>
      <c r="E14" s="7">
        <f t="shared" si="1"/>
      </c>
      <c r="F14" s="9">
        <v>1052</v>
      </c>
      <c r="G14" s="30">
        <f t="shared" si="2"/>
      </c>
      <c r="H14" s="13">
        <f t="shared" si="3"/>
        <v>10521</v>
      </c>
      <c r="I14" s="8">
        <f t="shared" si="4"/>
        <v>17100</v>
      </c>
      <c r="J14" s="10">
        <f t="shared" si="5"/>
        <v>15087</v>
      </c>
      <c r="K14" s="39">
        <f t="shared" si="6"/>
      </c>
      <c r="L14" s="5"/>
      <c r="M14" s="5"/>
      <c r="N14" s="5"/>
    </row>
    <row r="15" spans="1:11" ht="15" customHeight="1">
      <c r="A15" s="42">
        <v>37855</v>
      </c>
      <c r="B15" s="43" t="str">
        <f t="shared" si="0"/>
        <v>金</v>
      </c>
      <c r="C15" s="29"/>
      <c r="D15" s="8">
        <v>1300</v>
      </c>
      <c r="E15" s="7">
        <f t="shared" si="1"/>
      </c>
      <c r="F15" s="9">
        <v>2579</v>
      </c>
      <c r="G15" s="30">
        <f t="shared" si="2"/>
      </c>
      <c r="H15" s="13">
        <f t="shared" si="3"/>
        <v>10521</v>
      </c>
      <c r="I15" s="8">
        <f t="shared" si="4"/>
        <v>18400</v>
      </c>
      <c r="J15" s="10">
        <f t="shared" si="5"/>
        <v>17666</v>
      </c>
      <c r="K15" s="39">
        <f t="shared" si="6"/>
      </c>
    </row>
    <row r="16" spans="1:11" ht="15" customHeight="1">
      <c r="A16" s="42">
        <v>37856</v>
      </c>
      <c r="B16" s="43" t="str">
        <f t="shared" si="0"/>
        <v>土</v>
      </c>
      <c r="C16" s="29"/>
      <c r="D16" s="8">
        <v>1400</v>
      </c>
      <c r="E16" s="7">
        <f t="shared" si="1"/>
      </c>
      <c r="F16" s="9">
        <v>2145</v>
      </c>
      <c r="G16" s="30">
        <f t="shared" si="2"/>
      </c>
      <c r="H16" s="13">
        <f t="shared" si="3"/>
        <v>10521</v>
      </c>
      <c r="I16" s="8">
        <f t="shared" si="4"/>
        <v>19800</v>
      </c>
      <c r="J16" s="10">
        <f t="shared" si="5"/>
        <v>19811</v>
      </c>
      <c r="K16" s="39">
        <f t="shared" si="6"/>
      </c>
    </row>
    <row r="17" spans="1:11" ht="15" customHeight="1">
      <c r="A17" s="42">
        <v>37857</v>
      </c>
      <c r="B17" s="43" t="str">
        <f t="shared" si="0"/>
        <v>日</v>
      </c>
      <c r="C17" s="29"/>
      <c r="D17" s="8">
        <v>2500</v>
      </c>
      <c r="E17" s="7">
        <f t="shared" si="1"/>
      </c>
      <c r="F17" s="9">
        <v>1500</v>
      </c>
      <c r="G17" s="30">
        <f t="shared" si="2"/>
      </c>
      <c r="H17" s="13">
        <f t="shared" si="3"/>
        <v>10521</v>
      </c>
      <c r="I17" s="8">
        <f t="shared" si="4"/>
        <v>22300</v>
      </c>
      <c r="J17" s="10">
        <f t="shared" si="5"/>
        <v>21311</v>
      </c>
      <c r="K17" s="39">
        <f t="shared" si="6"/>
      </c>
    </row>
    <row r="18" spans="1:14" ht="15" customHeight="1">
      <c r="A18" s="42">
        <v>37858</v>
      </c>
      <c r="B18" s="43" t="str">
        <f t="shared" si="0"/>
        <v>月</v>
      </c>
      <c r="C18" s="29"/>
      <c r="D18" s="8">
        <v>2200</v>
      </c>
      <c r="E18" s="7">
        <f t="shared" si="1"/>
      </c>
      <c r="F18" s="9">
        <v>1259</v>
      </c>
      <c r="G18" s="30">
        <f t="shared" si="2"/>
      </c>
      <c r="H18" s="13">
        <f t="shared" si="3"/>
        <v>10521</v>
      </c>
      <c r="I18" s="8">
        <f t="shared" si="4"/>
        <v>24500</v>
      </c>
      <c r="J18" s="10">
        <f t="shared" si="5"/>
        <v>22570</v>
      </c>
      <c r="M18" s="38"/>
      <c r="N18" s="38"/>
    </row>
    <row r="19" spans="1:10" ht="15" customHeight="1">
      <c r="A19" s="42">
        <v>37859</v>
      </c>
      <c r="B19" s="43" t="str">
        <f t="shared" si="0"/>
        <v>火</v>
      </c>
      <c r="C19" s="29"/>
      <c r="D19" s="8">
        <v>1300</v>
      </c>
      <c r="E19" s="7">
        <f t="shared" si="1"/>
      </c>
      <c r="F19" s="9">
        <v>1250</v>
      </c>
      <c r="G19" s="30">
        <f t="shared" si="2"/>
      </c>
      <c r="H19" s="13">
        <f t="shared" si="3"/>
        <v>10521</v>
      </c>
      <c r="I19" s="8">
        <f t="shared" si="4"/>
        <v>25800</v>
      </c>
      <c r="J19" s="10">
        <f t="shared" si="5"/>
        <v>23820</v>
      </c>
    </row>
    <row r="20" spans="1:12" ht="15" customHeight="1">
      <c r="A20" s="42">
        <v>37860</v>
      </c>
      <c r="B20" s="43" t="str">
        <f t="shared" si="0"/>
        <v>水</v>
      </c>
      <c r="C20" s="29"/>
      <c r="D20" s="8">
        <v>1300</v>
      </c>
      <c r="E20" s="7">
        <f t="shared" si="1"/>
      </c>
      <c r="F20" s="9">
        <v>1500</v>
      </c>
      <c r="G20" s="30">
        <f t="shared" si="2"/>
      </c>
      <c r="H20" s="13">
        <f t="shared" si="3"/>
        <v>10521</v>
      </c>
      <c r="I20" s="8">
        <f t="shared" si="4"/>
        <v>27100</v>
      </c>
      <c r="J20" s="10">
        <f t="shared" si="5"/>
        <v>25320</v>
      </c>
      <c r="L20" s="38"/>
    </row>
    <row r="21" spans="1:10" ht="15" customHeight="1">
      <c r="A21" s="42">
        <v>37861</v>
      </c>
      <c r="B21" s="43" t="str">
        <f t="shared" si="0"/>
        <v>木</v>
      </c>
      <c r="C21" s="29"/>
      <c r="D21" s="8">
        <v>1400</v>
      </c>
      <c r="E21" s="7">
        <f t="shared" si="1"/>
      </c>
      <c r="F21" s="9">
        <v>1052</v>
      </c>
      <c r="G21" s="30">
        <f t="shared" si="2"/>
      </c>
      <c r="H21" s="13">
        <f t="shared" si="3"/>
        <v>10521</v>
      </c>
      <c r="I21" s="8">
        <f t="shared" si="4"/>
        <v>28500</v>
      </c>
      <c r="J21" s="10">
        <f t="shared" si="5"/>
        <v>26372</v>
      </c>
    </row>
    <row r="22" spans="1:10" ht="15" customHeight="1">
      <c r="A22" s="42">
        <v>37862</v>
      </c>
      <c r="B22" s="43" t="str">
        <f t="shared" si="0"/>
        <v>金</v>
      </c>
      <c r="C22" s="29"/>
      <c r="D22" s="8">
        <v>2500</v>
      </c>
      <c r="E22" s="7">
        <f t="shared" si="1"/>
      </c>
      <c r="F22" s="9">
        <v>2579</v>
      </c>
      <c r="G22" s="30">
        <f t="shared" si="2"/>
      </c>
      <c r="H22" s="13">
        <f t="shared" si="3"/>
        <v>10521</v>
      </c>
      <c r="I22" s="8">
        <f t="shared" si="4"/>
        <v>31000</v>
      </c>
      <c r="J22" s="10">
        <f t="shared" si="5"/>
        <v>28951</v>
      </c>
    </row>
    <row r="23" spans="1:10" ht="15" customHeight="1">
      <c r="A23" s="42">
        <v>37863</v>
      </c>
      <c r="B23" s="43" t="str">
        <f t="shared" si="0"/>
        <v>土</v>
      </c>
      <c r="C23" s="29"/>
      <c r="D23" s="8">
        <v>2200</v>
      </c>
      <c r="E23" s="7">
        <f t="shared" si="1"/>
      </c>
      <c r="F23" s="9">
        <v>2145</v>
      </c>
      <c r="G23" s="30">
        <f t="shared" si="2"/>
      </c>
      <c r="H23" s="13">
        <f t="shared" si="3"/>
        <v>10521</v>
      </c>
      <c r="I23" s="8">
        <f t="shared" si="4"/>
        <v>33200</v>
      </c>
      <c r="J23" s="10">
        <f t="shared" si="5"/>
        <v>31096</v>
      </c>
    </row>
    <row r="24" spans="1:10" ht="15" customHeight="1">
      <c r="A24" s="42">
        <v>37864</v>
      </c>
      <c r="B24" s="43" t="str">
        <f t="shared" si="0"/>
        <v>日</v>
      </c>
      <c r="C24" s="29"/>
      <c r="D24" s="8">
        <v>1300</v>
      </c>
      <c r="E24" s="7">
        <f t="shared" si="1"/>
      </c>
      <c r="F24" s="9">
        <v>1500</v>
      </c>
      <c r="G24" s="30">
        <f t="shared" si="2"/>
      </c>
      <c r="H24" s="13">
        <f t="shared" si="3"/>
        <v>10521</v>
      </c>
      <c r="I24" s="8">
        <f t="shared" si="4"/>
        <v>34500</v>
      </c>
      <c r="J24" s="10">
        <f t="shared" si="5"/>
        <v>32596</v>
      </c>
    </row>
    <row r="25" spans="1:10" ht="15" customHeight="1">
      <c r="A25" s="42">
        <v>37865</v>
      </c>
      <c r="B25" s="43" t="str">
        <f t="shared" si="0"/>
        <v>月</v>
      </c>
      <c r="C25" s="29"/>
      <c r="D25" s="8">
        <v>1300</v>
      </c>
      <c r="E25" s="7">
        <f t="shared" si="1"/>
      </c>
      <c r="F25" s="9">
        <v>1259</v>
      </c>
      <c r="G25" s="30">
        <f t="shared" si="2"/>
      </c>
      <c r="H25" s="13">
        <f t="shared" si="3"/>
        <v>10521</v>
      </c>
      <c r="I25" s="8">
        <f t="shared" si="4"/>
        <v>35800</v>
      </c>
      <c r="J25" s="10">
        <f t="shared" si="5"/>
        <v>33855</v>
      </c>
    </row>
    <row r="26" spans="1:10" ht="15" customHeight="1">
      <c r="A26" s="42">
        <v>37866</v>
      </c>
      <c r="B26" s="43" t="str">
        <f t="shared" si="0"/>
        <v>火</v>
      </c>
      <c r="C26" s="29"/>
      <c r="D26" s="8">
        <v>1400</v>
      </c>
      <c r="E26" s="7">
        <f t="shared" si="1"/>
      </c>
      <c r="F26" s="9">
        <v>1250</v>
      </c>
      <c r="G26" s="30">
        <f t="shared" si="2"/>
      </c>
      <c r="H26" s="13">
        <f t="shared" si="3"/>
        <v>10521</v>
      </c>
      <c r="I26" s="8">
        <f t="shared" si="4"/>
        <v>37200</v>
      </c>
      <c r="J26" s="10">
        <f t="shared" si="5"/>
        <v>35105</v>
      </c>
    </row>
    <row r="27" spans="1:10" ht="15" customHeight="1">
      <c r="A27" s="42">
        <v>37867</v>
      </c>
      <c r="B27" s="43" t="str">
        <f t="shared" si="0"/>
        <v>水</v>
      </c>
      <c r="C27" s="29"/>
      <c r="D27" s="8">
        <v>2500</v>
      </c>
      <c r="E27" s="7">
        <f t="shared" si="1"/>
      </c>
      <c r="F27" s="9">
        <v>1500</v>
      </c>
      <c r="G27" s="30">
        <f t="shared" si="2"/>
      </c>
      <c r="H27" s="13">
        <f t="shared" si="3"/>
        <v>10521</v>
      </c>
      <c r="I27" s="8">
        <f t="shared" si="4"/>
        <v>39700</v>
      </c>
      <c r="J27" s="10">
        <f t="shared" si="5"/>
        <v>36605</v>
      </c>
    </row>
    <row r="28" spans="1:10" ht="15" customHeight="1">
      <c r="A28" s="42">
        <v>37868</v>
      </c>
      <c r="B28" s="43" t="str">
        <f t="shared" si="0"/>
        <v>木</v>
      </c>
      <c r="C28" s="29"/>
      <c r="D28" s="8">
        <v>2200</v>
      </c>
      <c r="E28" s="7">
        <f t="shared" si="1"/>
      </c>
      <c r="F28" s="9">
        <v>1052</v>
      </c>
      <c r="G28" s="30">
        <f t="shared" si="2"/>
      </c>
      <c r="H28" s="13">
        <f t="shared" si="3"/>
        <v>10521</v>
      </c>
      <c r="I28" s="8">
        <f t="shared" si="4"/>
        <v>41900</v>
      </c>
      <c r="J28" s="10">
        <f t="shared" si="5"/>
        <v>37657</v>
      </c>
    </row>
    <row r="29" spans="1:10" ht="15" customHeight="1">
      <c r="A29" s="42">
        <v>37869</v>
      </c>
      <c r="B29" s="43" t="str">
        <f t="shared" si="0"/>
        <v>金</v>
      </c>
      <c r="C29" s="29"/>
      <c r="D29" s="8">
        <v>1300</v>
      </c>
      <c r="E29" s="7">
        <f t="shared" si="1"/>
      </c>
      <c r="F29" s="9">
        <v>2579</v>
      </c>
      <c r="G29" s="30">
        <f t="shared" si="2"/>
      </c>
      <c r="H29" s="13">
        <f t="shared" si="3"/>
        <v>10521</v>
      </c>
      <c r="I29" s="8">
        <f t="shared" si="4"/>
        <v>43200</v>
      </c>
      <c r="J29" s="10">
        <f t="shared" si="5"/>
        <v>40236</v>
      </c>
    </row>
    <row r="30" spans="1:10" ht="15" customHeight="1">
      <c r="A30" s="42">
        <v>37870</v>
      </c>
      <c r="B30" s="43" t="str">
        <f t="shared" si="0"/>
        <v>土</v>
      </c>
      <c r="C30" s="29"/>
      <c r="D30" s="8">
        <v>1300</v>
      </c>
      <c r="E30" s="7">
        <f t="shared" si="1"/>
      </c>
      <c r="F30" s="9">
        <v>2145</v>
      </c>
      <c r="G30" s="30">
        <f t="shared" si="2"/>
      </c>
      <c r="H30" s="13">
        <f t="shared" si="3"/>
        <v>10521</v>
      </c>
      <c r="I30" s="8">
        <f t="shared" si="4"/>
        <v>44500</v>
      </c>
      <c r="J30" s="10">
        <f t="shared" si="5"/>
        <v>42381</v>
      </c>
    </row>
    <row r="31" spans="1:10" ht="15" customHeight="1">
      <c r="A31" s="42">
        <v>37871</v>
      </c>
      <c r="B31" s="43" t="str">
        <f t="shared" si="0"/>
        <v>日</v>
      </c>
      <c r="C31" s="29"/>
      <c r="D31" s="8">
        <v>1400</v>
      </c>
      <c r="E31" s="7">
        <f t="shared" si="1"/>
      </c>
      <c r="F31" s="9">
        <v>1500</v>
      </c>
      <c r="G31" s="30">
        <f t="shared" si="2"/>
      </c>
      <c r="H31" s="13">
        <f t="shared" si="3"/>
        <v>10521</v>
      </c>
      <c r="I31" s="8">
        <f t="shared" si="4"/>
        <v>45900</v>
      </c>
      <c r="J31" s="10">
        <f t="shared" si="5"/>
        <v>43881</v>
      </c>
    </row>
    <row r="32" spans="1:10" ht="15" customHeight="1">
      <c r="A32" s="42">
        <v>37872</v>
      </c>
      <c r="B32" s="43" t="str">
        <f t="shared" si="0"/>
        <v>月</v>
      </c>
      <c r="C32" s="29"/>
      <c r="D32" s="8">
        <v>2500</v>
      </c>
      <c r="E32" s="7">
        <f t="shared" si="1"/>
      </c>
      <c r="F32" s="9">
        <v>1259</v>
      </c>
      <c r="G32" s="30">
        <f t="shared" si="2"/>
      </c>
      <c r="H32" s="13">
        <f t="shared" si="3"/>
        <v>10521</v>
      </c>
      <c r="I32" s="8">
        <f t="shared" si="4"/>
        <v>48400</v>
      </c>
      <c r="J32" s="10">
        <f t="shared" si="5"/>
        <v>45140</v>
      </c>
    </row>
    <row r="33" spans="1:10" ht="15" customHeight="1">
      <c r="A33" s="42">
        <v>37873</v>
      </c>
      <c r="B33" s="43" t="str">
        <f t="shared" si="0"/>
        <v>火</v>
      </c>
      <c r="C33" s="29"/>
      <c r="D33" s="8">
        <v>2200</v>
      </c>
      <c r="E33" s="7">
        <f t="shared" si="1"/>
      </c>
      <c r="F33" s="9">
        <v>1052</v>
      </c>
      <c r="G33" s="30">
        <f t="shared" si="2"/>
      </c>
      <c r="H33" s="13">
        <f t="shared" si="3"/>
        <v>10521</v>
      </c>
      <c r="I33" s="8">
        <f t="shared" si="4"/>
        <v>50600</v>
      </c>
      <c r="J33" s="10">
        <f t="shared" si="5"/>
        <v>46192</v>
      </c>
    </row>
    <row r="34" spans="1:10" ht="15" customHeight="1">
      <c r="A34" s="42">
        <v>37874</v>
      </c>
      <c r="B34" s="43" t="str">
        <f t="shared" si="0"/>
        <v>水</v>
      </c>
      <c r="C34" s="29"/>
      <c r="D34" s="8">
        <v>1300</v>
      </c>
      <c r="E34" s="7">
        <f t="shared" si="1"/>
      </c>
      <c r="F34" s="9">
        <v>2579</v>
      </c>
      <c r="G34" s="30">
        <f t="shared" si="2"/>
      </c>
      <c r="H34" s="13">
        <f t="shared" si="3"/>
        <v>10521</v>
      </c>
      <c r="I34" s="8">
        <f t="shared" si="4"/>
        <v>51900</v>
      </c>
      <c r="J34" s="10">
        <f t="shared" si="5"/>
        <v>48771</v>
      </c>
    </row>
    <row r="35" spans="1:10" ht="15" customHeight="1">
      <c r="A35" s="42">
        <v>37875</v>
      </c>
      <c r="B35" s="43" t="str">
        <f t="shared" si="0"/>
        <v>木</v>
      </c>
      <c r="C35" s="31"/>
      <c r="D35" s="14"/>
      <c r="E35" s="7">
        <f t="shared" si="1"/>
      </c>
      <c r="F35" s="14"/>
      <c r="G35" s="30">
        <f t="shared" si="2"/>
      </c>
      <c r="H35" s="15">
        <f t="shared" si="3"/>
        <v>10521</v>
      </c>
      <c r="I35" s="16">
        <f t="shared" si="4"/>
        <v>51900</v>
      </c>
      <c r="J35" s="10">
        <f t="shared" si="5"/>
        <v>48771</v>
      </c>
    </row>
    <row r="36" spans="1:10" ht="15" customHeight="1">
      <c r="A36" s="5"/>
      <c r="B36" s="5"/>
      <c r="C36" s="12"/>
      <c r="D36" s="5"/>
      <c r="E36" s="6"/>
      <c r="F36" s="5"/>
      <c r="G36" s="6"/>
      <c r="H36" s="12"/>
      <c r="I36" s="5"/>
      <c r="J36" s="11"/>
    </row>
    <row r="37" spans="9:10" ht="15" customHeight="1">
      <c r="I37" s="32"/>
      <c r="J37" s="33"/>
    </row>
    <row r="38" spans="8:10" ht="15" customHeight="1">
      <c r="H38" s="18"/>
      <c r="I38" s="34"/>
      <c r="J38" s="34"/>
    </row>
    <row r="39" spans="8:10" ht="15" customHeight="1">
      <c r="H39" s="17"/>
      <c r="I39" s="5"/>
      <c r="J39" s="11"/>
    </row>
    <row r="40" spans="9:10" ht="15" customHeight="1">
      <c r="I40" s="32"/>
      <c r="J40" s="33"/>
    </row>
    <row r="41" spans="9:10" ht="15" customHeight="1">
      <c r="I41" s="5"/>
      <c r="J41" s="11"/>
    </row>
    <row r="42" spans="9:10" ht="15" customHeight="1">
      <c r="I42" s="5"/>
      <c r="J42" s="11"/>
    </row>
  </sheetData>
  <mergeCells count="4">
    <mergeCell ref="C3:G3"/>
    <mergeCell ref="A3:A4"/>
    <mergeCell ref="B3:B4"/>
    <mergeCell ref="L3:M3"/>
  </mergeCells>
  <conditionalFormatting sqref="A5:A35">
    <cfRule type="expression" priority="1" dxfId="0" stopIfTrue="1">
      <formula>B5="土"</formula>
    </cfRule>
    <cfRule type="expression" priority="2" dxfId="1" stopIfTrue="1">
      <formula>B5="日"</formula>
    </cfRule>
  </conditionalFormatting>
  <conditionalFormatting sqref="B5:B35">
    <cfRule type="cellIs" priority="3" dxfId="0" operator="equal" stopIfTrue="1">
      <formula>"土"</formula>
    </cfRule>
    <cfRule type="cellIs" priority="4" dxfId="1" operator="equal" stopIfTrue="1">
      <formula>"日"</formula>
    </cfRule>
  </conditionalFormatting>
  <printOptions horizontalCentered="1"/>
  <pageMargins left="0.1968503937007874" right="0" top="0.984251968503937" bottom="0.984251968503937" header="0.5118110236220472" footer="0.5118110236220472"/>
  <pageSetup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十合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nikoniko</cp:lastModifiedBy>
  <cp:lastPrinted>2003-06-04T23:45:25Z</cp:lastPrinted>
  <dcterms:created xsi:type="dcterms:W3CDTF">2002-11-19T08:10:43Z</dcterms:created>
  <dcterms:modified xsi:type="dcterms:W3CDTF">2003-06-07T07:57:04Z</dcterms:modified>
  <cp:category/>
  <cp:version/>
  <cp:contentType/>
  <cp:contentStatus/>
</cp:coreProperties>
</file>